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ER/Dropbox/09_CLASSES/PITT/DM_17FALL/L6/"/>
    </mc:Choice>
  </mc:AlternateContent>
  <bookViews>
    <workbookView xWindow="820" yWindow="2240" windowWidth="23840" windowHeight="13380" activeTab="1"/>
  </bookViews>
  <sheets>
    <sheet name="DATA FROM SD" sheetId="2" r:id="rId1"/>
    <sheet name="R&amp;D2" sheetId="1" r:id="rId2"/>
  </sheets>
  <definedNames>
    <definedName name="solver_adj" localSheetId="1" hidden="1">'R&amp;D2'!$E$6:$E$15</definedName>
    <definedName name="solver_cvg" localSheetId="1" hidden="1">0.001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500</definedName>
    <definedName name="solver_lhs1" localSheetId="1" hidden="1">'R&amp;D2'!$E$6:$E$15</definedName>
    <definedName name="solver_lhs10" localSheetId="1" hidden="1">'R&amp;D2'!$E$9</definedName>
    <definedName name="solver_lhs11" localSheetId="1" hidden="1">'R&amp;D2'!$F$16</definedName>
    <definedName name="solver_lhs2" localSheetId="1" hidden="1">'R&amp;D2'!$F$16</definedName>
    <definedName name="solver_lhs3" localSheetId="1" hidden="1">'R&amp;D2'!$E$12</definedName>
    <definedName name="solver_lhs4" localSheetId="1" hidden="1">'R&amp;D2'!$E$13</definedName>
    <definedName name="solver_lhs5" localSheetId="1" hidden="1">'R&amp;D2'!$E$14</definedName>
    <definedName name="solver_lhs6" localSheetId="1" hidden="1">'R&amp;D2'!$E$15</definedName>
    <definedName name="solver_lhs7" localSheetId="1" hidden="1">'R&amp;D2'!$E$6</definedName>
    <definedName name="solver_lhs8" localSheetId="1" hidden="1">'R&amp;D2'!$E$7</definedName>
    <definedName name="solver_lhs9" localSheetId="1" hidden="1">'R&amp;D2'!$E$8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'R&amp;D2'!$G$16</definedName>
    <definedName name="solver_pre" localSheetId="1" hidden="1">0.000001</definedName>
    <definedName name="solver_rbv" localSheetId="1" hidden="1">1</definedName>
    <definedName name="solver_rel1" localSheetId="1" hidden="1">5</definedName>
    <definedName name="solver_rel10" localSheetId="1" hidden="1">5</definedName>
    <definedName name="solver_rel11" localSheetId="1" hidden="1">1</definedName>
    <definedName name="solver_rel2" localSheetId="1" hidden="1">1</definedName>
    <definedName name="solver_rel3" localSheetId="1" hidden="1">5</definedName>
    <definedName name="solver_rel4" localSheetId="1" hidden="1">5</definedName>
    <definedName name="solver_rel5" localSheetId="1" hidden="1">5</definedName>
    <definedName name="solver_rel6" localSheetId="1" hidden="1">5</definedName>
    <definedName name="solver_rel7" localSheetId="1" hidden="1">5</definedName>
    <definedName name="solver_rel8" localSheetId="1" hidden="1">5</definedName>
    <definedName name="solver_rel9" localSheetId="1" hidden="1">5</definedName>
    <definedName name="solver_rhs1" localSheetId="1" hidden="1">binary</definedName>
    <definedName name="solver_rhs10" localSheetId="1" hidden="1">binary</definedName>
    <definedName name="solver_rhs11" localSheetId="1" hidden="1">'R&amp;D2'!$F$18</definedName>
    <definedName name="solver_rhs2" localSheetId="1" hidden="1">'R&amp;D2'!$F$18</definedName>
    <definedName name="solver_rhs3" localSheetId="1" hidden="1">binary</definedName>
    <definedName name="solver_rhs4" localSheetId="1" hidden="1">binary</definedName>
    <definedName name="solver_rhs5" localSheetId="1" hidden="1">binary</definedName>
    <definedName name="solver_rhs6" localSheetId="1" hidden="1">binary</definedName>
    <definedName name="solver_rhs7" localSheetId="1" hidden="1">binary</definedName>
    <definedName name="solver_rhs8" localSheetId="1" hidden="1">binary</definedName>
    <definedName name="solver_rhs9" localSheetId="1" hidden="1">binary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mp" localSheetId="1" hidden="1">0</definedName>
    <definedName name="solver_tol" localSheetId="1" hidden="1">0.05</definedName>
    <definedName name="solver_typ" localSheetId="1" hidden="1">1</definedName>
    <definedName name="solver_val" localSheetId="1" hidden="1">0</definedName>
    <definedName name="solver_ver" localSheetId="1" hidden="1">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F6" i="1" l="1"/>
  <c r="D7" i="1"/>
  <c r="D8" i="1"/>
  <c r="D9" i="1"/>
  <c r="D10" i="1"/>
  <c r="D11" i="1"/>
  <c r="D12" i="1"/>
  <c r="D13" i="1"/>
  <c r="D14" i="1"/>
  <c r="D15" i="1"/>
  <c r="D6" i="1"/>
  <c r="G13" i="1"/>
  <c r="G12" i="1"/>
  <c r="G9" i="1"/>
  <c r="G8" i="1"/>
  <c r="G6" i="1"/>
  <c r="G7" i="1"/>
  <c r="G10" i="1"/>
  <c r="G11" i="1"/>
  <c r="G14" i="1"/>
  <c r="G15" i="1"/>
  <c r="G16" i="1"/>
  <c r="F15" i="1"/>
  <c r="F14" i="1"/>
  <c r="F13" i="1"/>
  <c r="F12" i="1"/>
  <c r="F11" i="1"/>
  <c r="F10" i="1"/>
  <c r="F9" i="1"/>
  <c r="F8" i="1"/>
  <c r="F7" i="1"/>
  <c r="F16" i="1"/>
</calcChain>
</file>

<file path=xl/sharedStrings.xml><?xml version="1.0" encoding="utf-8"?>
<sst xmlns="http://schemas.openxmlformats.org/spreadsheetml/2006/main" count="96" uniqueCount="95">
  <si>
    <t>Project</t>
  </si>
  <si>
    <t>Effectiveness</t>
  </si>
  <si>
    <t>Cost</t>
  </si>
  <si>
    <t>Performance</t>
  </si>
  <si>
    <t>$Available</t>
  </si>
  <si>
    <t>$TotalCost</t>
  </si>
  <si>
    <t>(Normalized)*100</t>
  </si>
  <si>
    <t>Cost/Project</t>
  </si>
  <si>
    <t>(in '000's)</t>
  </si>
  <si>
    <t>Northeast Fisheries Resource Allocation</t>
  </si>
  <si>
    <t>Decision</t>
  </si>
  <si>
    <t>Variable</t>
  </si>
  <si>
    <t>(in 000's)</t>
  </si>
  <si>
    <t>(effectiveness)</t>
  </si>
  <si>
    <t>Total $'s</t>
  </si>
  <si>
    <t>Avail. $'s</t>
  </si>
  <si>
    <t>Performance Score</t>
  </si>
  <si>
    <t>131 PopDyL-1</t>
  </si>
  <si>
    <t>132 Calibrate</t>
  </si>
  <si>
    <t>132 Sampling Dat</t>
  </si>
  <si>
    <t>132 Branch Needs</t>
  </si>
  <si>
    <t>132 Eval Effort</t>
  </si>
  <si>
    <t>133 Rec Data</t>
  </si>
  <si>
    <t>171 Survey 1</t>
  </si>
  <si>
    <t>181 Fishbio 1</t>
  </si>
  <si>
    <t>251 Multisp Mode</t>
  </si>
  <si>
    <t>242 Fish Chem 2</t>
  </si>
  <si>
    <t>(only Top Ten Projects included here)</t>
  </si>
  <si>
    <t xml:space="preserve">Total </t>
  </si>
  <si>
    <t>(from ANP Ratings)</t>
  </si>
  <si>
    <t xml:space="preserve">TOTALS            </t>
  </si>
  <si>
    <t xml:space="preserve">PRIORITIES        </t>
  </si>
  <si>
    <t xml:space="preserve">11Fish Data       </t>
  </si>
  <si>
    <t xml:space="preserve">12Biological Data </t>
  </si>
  <si>
    <t>13Stock Assessmen~</t>
  </si>
  <si>
    <t>14Economic Assess~</t>
  </si>
  <si>
    <t>21Environmental M~</t>
  </si>
  <si>
    <t xml:space="preserve">22Pollution       </t>
  </si>
  <si>
    <t xml:space="preserve">23Fish technology </t>
  </si>
  <si>
    <t xml:space="preserve">24Economic        </t>
  </si>
  <si>
    <t>25Fisheries biolo~</t>
  </si>
  <si>
    <t>31Population Asse~</t>
  </si>
  <si>
    <t>32Human Interacti~</t>
  </si>
  <si>
    <t xml:space="preserve">33Eco Habitat     </t>
  </si>
  <si>
    <t xml:space="preserve">41Biohazard       </t>
  </si>
  <si>
    <t xml:space="preserve">42Hazardous Chem  </t>
  </si>
  <si>
    <t>43Quality of seaf~</t>
  </si>
  <si>
    <t xml:space="preserve">51Dump sites      </t>
  </si>
  <si>
    <t>52Functional Valu~</t>
  </si>
  <si>
    <t>53Contaminant eff~</t>
  </si>
  <si>
    <t>54Nutrient eutrop~</t>
  </si>
  <si>
    <t xml:space="preserve">61Administration  </t>
  </si>
  <si>
    <t xml:space="preserve">62Planning        </t>
  </si>
  <si>
    <t>63Support services</t>
  </si>
  <si>
    <t xml:space="preserve">64Facility        </t>
  </si>
  <si>
    <t>65Computer support</t>
  </si>
  <si>
    <t xml:space="preserve">131 PopDyl-1      </t>
  </si>
  <si>
    <t xml:space="preserve">132 Calibrate     </t>
  </si>
  <si>
    <t xml:space="preserve">132 Sampling      </t>
  </si>
  <si>
    <t xml:space="preserve">132 Branch        </t>
  </si>
  <si>
    <t xml:space="preserve">132 Eval Effort   </t>
  </si>
  <si>
    <t xml:space="preserve">133 Rec Data      </t>
  </si>
  <si>
    <t xml:space="preserve">171 Survey 1      </t>
  </si>
  <si>
    <t xml:space="preserve">181 Fishbio 1     </t>
  </si>
  <si>
    <t xml:space="preserve">251 Multisp       </t>
  </si>
  <si>
    <t xml:space="preserve">242 Fish          </t>
  </si>
  <si>
    <t xml:space="preserve">291 Herr          </t>
  </si>
  <si>
    <t xml:space="preserve">421 DMS 1         </t>
  </si>
  <si>
    <t xml:space="preserve">451 URI CMER      </t>
  </si>
  <si>
    <t xml:space="preserve">132 Modeling      </t>
  </si>
  <si>
    <t xml:space="preserve">411 Hold-On 1     </t>
  </si>
  <si>
    <t xml:space="preserve">0.054 </t>
  </si>
  <si>
    <t xml:space="preserve">0.100 </t>
  </si>
  <si>
    <t xml:space="preserve">0.340 </t>
  </si>
  <si>
    <t xml:space="preserve">0.031 </t>
  </si>
  <si>
    <t xml:space="preserve">0.015 </t>
  </si>
  <si>
    <t xml:space="preserve">0.006 </t>
  </si>
  <si>
    <t xml:space="preserve">0.034 </t>
  </si>
  <si>
    <t xml:space="preserve">0.008 </t>
  </si>
  <si>
    <t xml:space="preserve">0.066 </t>
  </si>
  <si>
    <t xml:space="preserve">0.102 </t>
  </si>
  <si>
    <t xml:space="preserve">0.046 </t>
  </si>
  <si>
    <t>0.015 4</t>
  </si>
  <si>
    <t xml:space="preserve">0.051 </t>
  </si>
  <si>
    <t xml:space="preserve">0.020 </t>
  </si>
  <si>
    <t xml:space="preserve">0.005 </t>
  </si>
  <si>
    <t xml:space="preserve">0.003 </t>
  </si>
  <si>
    <t xml:space="preserve">0.011 </t>
  </si>
  <si>
    <t xml:space="preserve">0.013 </t>
  </si>
  <si>
    <t>0.031 5</t>
  </si>
  <si>
    <t>0.003 6</t>
  </si>
  <si>
    <t>0.003 7</t>
  </si>
  <si>
    <t>0.005 8</t>
  </si>
  <si>
    <t>0.015 9</t>
  </si>
  <si>
    <t xml:space="preserve">0.022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</si>
</sst>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_)"/>
  </numFmts>
  <fonts count="15" x14ac:knownFonts="1">
    <font>
      <sz val="10"/>
      <name val="MS Sans Serif"/>
    </font>
    <font>
      <b/>
      <sz val="12"/>
      <name val="MS Sans Serif"/>
      <family val="2"/>
    </font>
    <font>
      <sz val="11"/>
      <color theme="1"/>
      <name val="Calibri"/>
      <family val="2"/>
      <scheme val="minor"/>
    </font>
    <font>
      <sz val="12"/>
      <name val="Calibri"/>
      <scheme val="minor"/>
    </font>
    <font>
      <b/>
      <sz val="18"/>
      <name val="Calibri"/>
      <scheme val="minor"/>
    </font>
    <font>
      <sz val="10"/>
      <name val="Calibri"/>
      <scheme val="minor"/>
    </font>
    <font>
      <sz val="13.5"/>
      <name val="Calibri"/>
      <scheme val="minor"/>
    </font>
    <font>
      <b/>
      <sz val="12"/>
      <name val="Calibri"/>
      <scheme val="minor"/>
    </font>
    <font>
      <b/>
      <sz val="10"/>
      <name val="Calibri"/>
      <scheme val="minor"/>
    </font>
    <font>
      <b/>
      <sz val="10"/>
      <color theme="0"/>
      <name val="Calibri"/>
      <scheme val="minor"/>
    </font>
    <font>
      <sz val="10"/>
      <color theme="1"/>
      <name val="Calibri"/>
      <scheme val="minor"/>
    </font>
    <font>
      <b/>
      <sz val="10"/>
      <color theme="3"/>
      <name val="Calibri"/>
      <scheme val="minor"/>
    </font>
    <font>
      <b/>
      <sz val="11"/>
      <name val="Calibri"/>
      <scheme val="minor"/>
    </font>
    <font>
      <u/>
      <sz val="10"/>
      <color theme="10"/>
      <name val="MS Sans Serif"/>
    </font>
    <font>
      <u/>
      <sz val="10"/>
      <color theme="11"/>
      <name val="MS Sans Serif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</borders>
  <cellStyleXfs count="11">
    <xf numFmtId="165" fontId="0" fillId="0" borderId="0"/>
    <xf numFmtId="165" fontId="13" fillId="0" borderId="0" applyNumberFormat="0" applyFill="0" applyBorder="0" applyAlignment="0" applyProtection="0"/>
    <xf numFmtId="165" fontId="14" fillId="0" borderId="0" applyNumberFormat="0" applyFill="0" applyBorder="0" applyAlignment="0" applyProtection="0"/>
    <xf numFmtId="165" fontId="13" fillId="0" borderId="0" applyNumberFormat="0" applyFill="0" applyBorder="0" applyAlignment="0" applyProtection="0"/>
    <xf numFmtId="165" fontId="14" fillId="0" borderId="0" applyNumberFormat="0" applyFill="0" applyBorder="0" applyAlignment="0" applyProtection="0"/>
    <xf numFmtId="165" fontId="13" fillId="0" borderId="0" applyNumberFormat="0" applyFill="0" applyBorder="0" applyAlignment="0" applyProtection="0"/>
    <xf numFmtId="165" fontId="14" fillId="0" borderId="0" applyNumberFormat="0" applyFill="0" applyBorder="0" applyAlignment="0" applyProtection="0"/>
    <xf numFmtId="165" fontId="13" fillId="0" borderId="0" applyNumberFormat="0" applyFill="0" applyBorder="0" applyAlignment="0" applyProtection="0"/>
    <xf numFmtId="165" fontId="14" fillId="0" borderId="0" applyNumberFormat="0" applyFill="0" applyBorder="0" applyAlignment="0" applyProtection="0"/>
    <xf numFmtId="165" fontId="13" fillId="0" borderId="0" applyNumberFormat="0" applyFill="0" applyBorder="0" applyAlignment="0" applyProtection="0"/>
    <xf numFmtId="165" fontId="14" fillId="0" borderId="0" applyNumberFormat="0" applyFill="0" applyBorder="0" applyAlignment="0" applyProtection="0"/>
  </cellStyleXfs>
  <cellXfs count="42">
    <xf numFmtId="165" fontId="0" fillId="0" borderId="0" xfId="0"/>
    <xf numFmtId="165" fontId="3" fillId="0" borderId="0" xfId="0" applyFont="1"/>
    <xf numFmtId="165" fontId="4" fillId="0" borderId="0" xfId="0" applyFont="1"/>
    <xf numFmtId="165" fontId="5" fillId="0" borderId="0" xfId="0" applyFont="1"/>
    <xf numFmtId="165" fontId="6" fillId="0" borderId="0" xfId="0" applyFont="1"/>
    <xf numFmtId="165" fontId="7" fillId="0" borderId="0" xfId="0" applyFont="1"/>
    <xf numFmtId="165" fontId="7" fillId="0" borderId="0" xfId="0" applyFont="1" applyFill="1" applyBorder="1" applyAlignment="1">
      <alignment horizontal="center"/>
    </xf>
    <xf numFmtId="165" fontId="7" fillId="0" borderId="0" xfId="0" applyFont="1" applyAlignment="1">
      <alignment horizontal="center"/>
    </xf>
    <xf numFmtId="165" fontId="8" fillId="0" borderId="0" xfId="0" applyFont="1" applyAlignment="1">
      <alignment horizontal="center"/>
    </xf>
    <xf numFmtId="165" fontId="3" fillId="0" borderId="0" xfId="0" applyFont="1" applyFill="1" applyBorder="1" applyAlignment="1">
      <alignment horizontal="center"/>
    </xf>
    <xf numFmtId="165" fontId="5" fillId="0" borderId="0" xfId="0" applyFont="1" applyAlignment="1">
      <alignment horizontal="center"/>
    </xf>
    <xf numFmtId="165" fontId="5" fillId="0" borderId="0" xfId="0" applyFont="1" applyAlignment="1">
      <alignment horizontal="left"/>
    </xf>
    <xf numFmtId="165" fontId="5" fillId="0" borderId="0" xfId="0" applyFont="1" applyFill="1" applyBorder="1" applyAlignment="1">
      <alignment horizontal="center"/>
    </xf>
    <xf numFmtId="165" fontId="5" fillId="0" borderId="0" xfId="0" applyFont="1" applyFill="1" applyBorder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165" fontId="3" fillId="2" borderId="0" xfId="0" applyFont="1" applyFill="1"/>
    <xf numFmtId="165" fontId="3" fillId="3" borderId="0" xfId="0" applyFont="1" applyFill="1" applyAlignment="1">
      <alignment horizontal="right"/>
    </xf>
    <xf numFmtId="165" fontId="3" fillId="3" borderId="0" xfId="0" applyFont="1" applyFill="1"/>
    <xf numFmtId="165" fontId="10" fillId="8" borderId="0" xfId="0" applyFont="1" applyFill="1"/>
    <xf numFmtId="165" fontId="10" fillId="0" borderId="0" xfId="0" applyFont="1"/>
    <xf numFmtId="165" fontId="10" fillId="0" borderId="6" xfId="0" applyFont="1" applyBorder="1"/>
    <xf numFmtId="165" fontId="9" fillId="5" borderId="7" xfId="0" applyFont="1" applyFill="1" applyBorder="1"/>
    <xf numFmtId="165" fontId="11" fillId="0" borderId="0" xfId="0" applyFont="1"/>
    <xf numFmtId="165" fontId="9" fillId="5" borderId="7" xfId="0" applyFont="1" applyFill="1" applyBorder="1" applyAlignment="1">
      <alignment wrapText="1"/>
    </xf>
    <xf numFmtId="165" fontId="0" fillId="0" borderId="0" xfId="0" applyAlignment="1">
      <alignment wrapText="1"/>
    </xf>
    <xf numFmtId="165" fontId="3" fillId="0" borderId="0" xfId="0" applyFont="1" applyFill="1" applyBorder="1" applyAlignment="1">
      <alignment horizontal="right"/>
    </xf>
    <xf numFmtId="165" fontId="3" fillId="0" borderId="2" xfId="0" applyFont="1" applyFill="1" applyBorder="1" applyAlignment="1">
      <alignment horizontal="center"/>
    </xf>
    <xf numFmtId="165" fontId="3" fillId="2" borderId="1" xfId="0" applyFont="1" applyFill="1" applyBorder="1" applyAlignment="1">
      <alignment horizontal="center"/>
    </xf>
    <xf numFmtId="165" fontId="3" fillId="3" borderId="3" xfId="0" applyFont="1" applyFill="1" applyBorder="1" applyAlignment="1">
      <alignment horizontal="center"/>
    </xf>
    <xf numFmtId="165" fontId="3" fillId="0" borderId="0" xfId="0" applyFont="1" applyAlignment="1">
      <alignment horizontal="center"/>
    </xf>
    <xf numFmtId="165" fontId="3" fillId="3" borderId="4" xfId="0" applyFont="1" applyFill="1" applyBorder="1" applyAlignment="1">
      <alignment horizontal="left"/>
    </xf>
    <xf numFmtId="165" fontId="3" fillId="3" borderId="1" xfId="0" applyFont="1" applyFill="1" applyBorder="1" applyAlignment="1">
      <alignment horizontal="left"/>
    </xf>
    <xf numFmtId="165" fontId="3" fillId="4" borderId="1" xfId="0" applyFont="1" applyFill="1" applyBorder="1" applyAlignment="1">
      <alignment horizontal="center"/>
    </xf>
    <xf numFmtId="165" fontId="3" fillId="0" borderId="0" xfId="0" applyFont="1" applyAlignment="1">
      <alignment horizontal="left"/>
    </xf>
    <xf numFmtId="165" fontId="2" fillId="6" borderId="5" xfId="0" applyFont="1" applyFill="1" applyBorder="1"/>
    <xf numFmtId="165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5" fontId="2" fillId="7" borderId="5" xfId="0" applyFont="1" applyFill="1" applyBorder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Performance Vs. Cost</a:t>
            </a:r>
          </a:p>
        </c:rich>
      </c:tx>
      <c:layout>
        <c:manualLayout>
          <c:xMode val="edge"/>
          <c:yMode val="edge"/>
          <c:x val="0.330152663501332"/>
          <c:y val="0.017543859649122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656488549618"/>
          <c:y val="0.214035821120549"/>
          <c:w val="0.725190839694656"/>
          <c:h val="0.59649327197530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'R&amp;D2'!$B$37:$P$37</c:f>
              <c:numCache>
                <c:formatCode>0.000</c:formatCode>
                <c:ptCount val="15"/>
                <c:pt idx="0">
                  <c:v>10.00000000006053</c:v>
                </c:pt>
                <c:pt idx="1">
                  <c:v>24.99999999997556</c:v>
                </c:pt>
                <c:pt idx="2">
                  <c:v>50.0</c:v>
                </c:pt>
                <c:pt idx="3">
                  <c:v>89.0</c:v>
                </c:pt>
                <c:pt idx="4">
                  <c:v>124.0</c:v>
                </c:pt>
                <c:pt idx="5">
                  <c:v>150.0</c:v>
                </c:pt>
                <c:pt idx="6">
                  <c:v>159.0</c:v>
                </c:pt>
                <c:pt idx="7">
                  <c:v>178.0</c:v>
                </c:pt>
                <c:pt idx="8">
                  <c:v>187.0</c:v>
                </c:pt>
                <c:pt idx="9">
                  <c:v>187.0</c:v>
                </c:pt>
                <c:pt idx="10">
                  <c:v>187.0</c:v>
                </c:pt>
                <c:pt idx="11">
                  <c:v>218.0</c:v>
                </c:pt>
                <c:pt idx="12" formatCode="0.000_)">
                  <c:v>227.0</c:v>
                </c:pt>
                <c:pt idx="13" formatCode="0.000_)">
                  <c:v>227.0</c:v>
                </c:pt>
                <c:pt idx="14" formatCode="0.000_)">
                  <c:v>227.0</c:v>
                </c:pt>
              </c:numCache>
            </c:numRef>
          </c:xVal>
          <c:yVal>
            <c:numRef>
              <c:f>'R&amp;D2'!$B$38:$P$38</c:f>
              <c:numCache>
                <c:formatCode>0.000_)</c:formatCode>
                <c:ptCount val="15"/>
                <c:pt idx="0">
                  <c:v>27.92646970804914</c:v>
                </c:pt>
                <c:pt idx="1">
                  <c:v>99.9999999999022</c:v>
                </c:pt>
                <c:pt idx="2">
                  <c:v>173.0543332023514</c:v>
                </c:pt>
                <c:pt idx="3">
                  <c:v>244.792</c:v>
                </c:pt>
                <c:pt idx="4">
                  <c:v>283.594</c:v>
                </c:pt>
                <c:pt idx="5">
                  <c:v>306.25</c:v>
                </c:pt>
                <c:pt idx="6">
                  <c:v>319.792</c:v>
                </c:pt>
                <c:pt idx="7">
                  <c:v>332.292</c:v>
                </c:pt>
                <c:pt idx="8">
                  <c:v>345.833</c:v>
                </c:pt>
                <c:pt idx="9">
                  <c:v>345.833</c:v>
                </c:pt>
                <c:pt idx="10">
                  <c:v>345.833</c:v>
                </c:pt>
                <c:pt idx="11">
                  <c:v>368.75</c:v>
                </c:pt>
                <c:pt idx="12">
                  <c:v>382.292</c:v>
                </c:pt>
                <c:pt idx="13">
                  <c:v>382.292</c:v>
                </c:pt>
                <c:pt idx="14">
                  <c:v>382.292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27149152"/>
        <c:axId val="-427141296"/>
      </c:scatterChart>
      <c:valAx>
        <c:axId val="-42714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</a:t>
                </a:r>
              </a:p>
            </c:rich>
          </c:tx>
          <c:layout>
            <c:manualLayout>
              <c:xMode val="edge"/>
              <c:yMode val="edge"/>
              <c:x val="0.522900704827627"/>
              <c:y val="0.9052661048947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427141296"/>
        <c:crosses val="autoZero"/>
        <c:crossBetween val="midCat"/>
      </c:valAx>
      <c:valAx>
        <c:axId val="-427141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Performance</a:t>
                </a:r>
              </a:p>
            </c:rich>
          </c:tx>
          <c:layout>
            <c:manualLayout>
              <c:xMode val="edge"/>
              <c:yMode val="edge"/>
              <c:x val="0.0343511555437593"/>
              <c:y val="0.350878298107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42714915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40</xdr:row>
      <xdr:rowOff>101600</xdr:rowOff>
    </xdr:from>
    <xdr:to>
      <xdr:col>8</xdr:col>
      <xdr:colOff>368300</xdr:colOff>
      <xdr:row>57</xdr:row>
      <xdr:rowOff>63500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zoomScale="130" zoomScaleNormal="130" zoomScalePageLayoutView="130" workbookViewId="0">
      <selection activeCell="D1" sqref="D1"/>
    </sheetView>
  </sheetViews>
  <sheetFormatPr baseColWidth="10" defaultRowHeight="13" x14ac:dyDescent="0.15"/>
  <cols>
    <col min="1" max="1" width="17.3984375" bestFit="1" customWidth="1"/>
    <col min="2" max="2" width="13" bestFit="1" customWidth="1"/>
    <col min="3" max="3" width="10.796875" customWidth="1"/>
    <col min="6" max="6" width="11.3984375" customWidth="1"/>
    <col min="17" max="17" width="12.19921875" customWidth="1"/>
  </cols>
  <sheetData>
    <row r="1" spans="1:27" ht="15" thickBot="1" x14ac:dyDescent="0.25">
      <c r="A1" s="24"/>
      <c r="B1" s="24"/>
      <c r="C1" s="24"/>
      <c r="D1" s="24" t="s">
        <v>71</v>
      </c>
      <c r="E1" s="24" t="s">
        <v>72</v>
      </c>
      <c r="F1" s="24" t="s">
        <v>73</v>
      </c>
      <c r="G1" s="24" t="s">
        <v>74</v>
      </c>
      <c r="H1" s="24" t="s">
        <v>75</v>
      </c>
      <c r="I1" s="24" t="s">
        <v>76</v>
      </c>
      <c r="J1" s="24" t="s">
        <v>77</v>
      </c>
      <c r="K1" s="24" t="s">
        <v>78</v>
      </c>
      <c r="L1" s="24" t="s">
        <v>79</v>
      </c>
      <c r="M1" s="24" t="s">
        <v>80</v>
      </c>
      <c r="N1" s="24" t="s">
        <v>81</v>
      </c>
      <c r="O1" s="24" t="s">
        <v>82</v>
      </c>
      <c r="P1" s="24" t="s">
        <v>83</v>
      </c>
      <c r="Q1" s="24" t="s">
        <v>84</v>
      </c>
      <c r="R1" s="24" t="s">
        <v>85</v>
      </c>
      <c r="S1" s="24" t="s">
        <v>86</v>
      </c>
      <c r="T1" s="24" t="s">
        <v>87</v>
      </c>
      <c r="U1" s="24" t="s">
        <v>88</v>
      </c>
      <c r="V1" s="24" t="s">
        <v>89</v>
      </c>
      <c r="W1" s="24" t="s">
        <v>90</v>
      </c>
      <c r="X1" s="24" t="s">
        <v>91</v>
      </c>
      <c r="Y1" s="24" t="s">
        <v>92</v>
      </c>
      <c r="Z1" s="24" t="s">
        <v>93</v>
      </c>
      <c r="AA1" s="24" t="s">
        <v>94</v>
      </c>
    </row>
    <row r="2" spans="1:27" s="27" customFormat="1" ht="28" x14ac:dyDescent="0.2">
      <c r="A2" s="26"/>
      <c r="B2" s="26" t="s">
        <v>30</v>
      </c>
      <c r="C2" s="26" t="s">
        <v>31</v>
      </c>
      <c r="D2" s="26" t="s">
        <v>32</v>
      </c>
      <c r="E2" s="26" t="s">
        <v>33</v>
      </c>
      <c r="F2" s="26" t="s">
        <v>34</v>
      </c>
      <c r="G2" s="26" t="s">
        <v>35</v>
      </c>
      <c r="H2" s="26" t="s">
        <v>36</v>
      </c>
      <c r="I2" s="26" t="s">
        <v>37</v>
      </c>
      <c r="J2" s="26" t="s">
        <v>38</v>
      </c>
      <c r="K2" s="26" t="s">
        <v>39</v>
      </c>
      <c r="L2" s="26" t="s">
        <v>40</v>
      </c>
      <c r="M2" s="26" t="s">
        <v>41</v>
      </c>
      <c r="N2" s="26" t="s">
        <v>42</v>
      </c>
      <c r="O2" s="26" t="s">
        <v>43</v>
      </c>
      <c r="P2" s="26" t="s">
        <v>44</v>
      </c>
      <c r="Q2" s="26" t="s">
        <v>45</v>
      </c>
      <c r="R2" s="26" t="s">
        <v>46</v>
      </c>
      <c r="S2" s="26" t="s">
        <v>47</v>
      </c>
      <c r="T2" s="26" t="s">
        <v>48</v>
      </c>
      <c r="U2" s="26" t="s">
        <v>49</v>
      </c>
      <c r="V2" s="26" t="s">
        <v>50</v>
      </c>
      <c r="W2" s="26" t="s">
        <v>51</v>
      </c>
      <c r="X2" s="26" t="s">
        <v>52</v>
      </c>
      <c r="Y2" s="26" t="s">
        <v>53</v>
      </c>
      <c r="Z2" s="26" t="s">
        <v>54</v>
      </c>
      <c r="AA2" s="26" t="s">
        <v>55</v>
      </c>
    </row>
    <row r="3" spans="1:27" ht="14" x14ac:dyDescent="0.2">
      <c r="A3" s="22" t="s">
        <v>56</v>
      </c>
      <c r="B3" s="22">
        <v>0.38427699999999998</v>
      </c>
      <c r="C3" s="22">
        <v>0.22988</v>
      </c>
      <c r="D3" s="22">
        <v>0.41065600000000002</v>
      </c>
      <c r="E3" s="25">
        <v>0.10617600000000001</v>
      </c>
      <c r="F3" s="25">
        <v>1</v>
      </c>
      <c r="G3" s="22">
        <v>0</v>
      </c>
      <c r="H3" s="22">
        <v>0</v>
      </c>
      <c r="I3" s="22">
        <v>0</v>
      </c>
      <c r="J3" s="25">
        <v>0.10617600000000001</v>
      </c>
      <c r="K3" s="22">
        <v>0</v>
      </c>
      <c r="L3" s="25">
        <v>0.10617600000000001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  <c r="W3" s="25">
        <v>0.41065600000000002</v>
      </c>
      <c r="X3" s="22">
        <v>0</v>
      </c>
      <c r="Y3" s="22">
        <v>0</v>
      </c>
      <c r="Z3" s="22">
        <v>0</v>
      </c>
      <c r="AA3" s="22">
        <v>0</v>
      </c>
    </row>
    <row r="4" spans="1:27" ht="14" x14ac:dyDescent="0.2">
      <c r="A4" s="21" t="s">
        <v>57</v>
      </c>
      <c r="B4" s="21">
        <v>0.17341599999999999</v>
      </c>
      <c r="C4" s="21">
        <v>0.10374</v>
      </c>
      <c r="D4" s="21">
        <v>0</v>
      </c>
      <c r="E4" s="21">
        <v>0</v>
      </c>
      <c r="F4" s="25">
        <v>0.41065600000000002</v>
      </c>
      <c r="G4" s="21">
        <v>0</v>
      </c>
      <c r="H4" s="21">
        <v>0</v>
      </c>
      <c r="I4" s="21">
        <v>0</v>
      </c>
      <c r="J4" s="25">
        <v>1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</row>
    <row r="5" spans="1:27" ht="14" x14ac:dyDescent="0.2">
      <c r="A5" s="22" t="s">
        <v>58</v>
      </c>
      <c r="B5" s="22">
        <v>0.14932699999999999</v>
      </c>
      <c r="C5" s="22">
        <v>8.9330000000000007E-2</v>
      </c>
      <c r="D5" s="22">
        <v>0</v>
      </c>
      <c r="E5" s="22">
        <v>0</v>
      </c>
      <c r="F5" s="25">
        <v>0.41065600000000002</v>
      </c>
      <c r="G5" s="22">
        <v>0</v>
      </c>
      <c r="H5" s="22">
        <v>0</v>
      </c>
      <c r="I5" s="22">
        <v>0</v>
      </c>
      <c r="J5" s="25">
        <v>0.18836800000000001</v>
      </c>
      <c r="K5" s="22">
        <v>0</v>
      </c>
      <c r="L5" s="25">
        <v>5.1989E-2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</row>
    <row r="6" spans="1:27" ht="14" x14ac:dyDescent="0.2">
      <c r="A6" s="21" t="s">
        <v>59</v>
      </c>
      <c r="B6" s="21">
        <v>0.13999700000000001</v>
      </c>
      <c r="C6" s="21">
        <v>8.3748000000000003E-2</v>
      </c>
      <c r="D6" s="21">
        <v>0</v>
      </c>
      <c r="E6" s="21">
        <v>0</v>
      </c>
      <c r="F6" s="25">
        <v>0.41065600000000002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5">
        <v>0.18836800000000001</v>
      </c>
      <c r="X6" s="21">
        <v>0</v>
      </c>
      <c r="Y6" s="21">
        <v>0</v>
      </c>
      <c r="Z6" s="21">
        <v>0</v>
      </c>
      <c r="AA6" s="21">
        <v>0</v>
      </c>
    </row>
    <row r="7" spans="1:27" ht="14" x14ac:dyDescent="0.2">
      <c r="A7" s="22" t="s">
        <v>60</v>
      </c>
      <c r="B7" s="22">
        <v>0.139489</v>
      </c>
      <c r="C7" s="22">
        <v>8.3445000000000005E-2</v>
      </c>
      <c r="D7" s="22">
        <v>0</v>
      </c>
      <c r="E7" s="22">
        <v>0</v>
      </c>
      <c r="F7" s="25">
        <v>0.41065600000000002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</row>
    <row r="8" spans="1:27" ht="14" x14ac:dyDescent="0.2">
      <c r="A8" s="21" t="s">
        <v>61</v>
      </c>
      <c r="B8" s="21">
        <v>0.139489</v>
      </c>
      <c r="C8" s="21">
        <v>8.3445000000000005E-2</v>
      </c>
      <c r="D8" s="21">
        <v>0</v>
      </c>
      <c r="E8" s="21">
        <v>0</v>
      </c>
      <c r="F8" s="25">
        <v>0.41065600000000002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</row>
    <row r="9" spans="1:27" ht="14" x14ac:dyDescent="0.2">
      <c r="A9" s="22" t="s">
        <v>62</v>
      </c>
      <c r="B9" s="22">
        <v>0.10731499999999999</v>
      </c>
      <c r="C9" s="22">
        <v>6.4197000000000004E-2</v>
      </c>
      <c r="D9" s="22">
        <v>0</v>
      </c>
      <c r="E9" s="25">
        <v>1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5">
        <v>0.10617600000000001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</row>
    <row r="10" spans="1:27" ht="14" x14ac:dyDescent="0.2">
      <c r="A10" s="21" t="s">
        <v>63</v>
      </c>
      <c r="B10" s="21">
        <v>0.100275</v>
      </c>
      <c r="C10" s="21">
        <v>5.9985999999999998E-2</v>
      </c>
      <c r="D10" s="21">
        <v>0</v>
      </c>
      <c r="E10" s="25">
        <v>1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</row>
    <row r="11" spans="1:27" ht="14" x14ac:dyDescent="0.2">
      <c r="A11" s="22" t="s">
        <v>64</v>
      </c>
      <c r="B11" s="22">
        <v>8.5195000000000007E-2</v>
      </c>
      <c r="C11" s="22">
        <v>5.0965000000000003E-2</v>
      </c>
      <c r="D11" s="22">
        <v>0</v>
      </c>
      <c r="E11" s="25">
        <v>0.18836800000000001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1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1:27" ht="14" x14ac:dyDescent="0.2">
      <c r="A12" s="21" t="s">
        <v>65</v>
      </c>
      <c r="B12" s="21">
        <v>5.1282000000000001E-2</v>
      </c>
      <c r="C12" s="21">
        <v>3.0678E-2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5">
        <v>1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</row>
    <row r="13" spans="1:27" ht="14" x14ac:dyDescent="0.2">
      <c r="A13" s="22" t="s">
        <v>66</v>
      </c>
      <c r="B13" s="22">
        <v>4.6711999999999997E-2</v>
      </c>
      <c r="C13" s="22">
        <v>2.7944E-2</v>
      </c>
      <c r="D13" s="22">
        <v>0</v>
      </c>
      <c r="E13" s="25">
        <v>0.10617600000000001</v>
      </c>
      <c r="F13" s="25">
        <v>0.10617600000000001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1:27" ht="14" x14ac:dyDescent="0.2">
      <c r="A14" s="21" t="s">
        <v>67</v>
      </c>
      <c r="B14" s="21">
        <v>4.1134999999999998E-2</v>
      </c>
      <c r="C14" s="21">
        <v>2.4607E-2</v>
      </c>
      <c r="D14" s="21">
        <v>0</v>
      </c>
      <c r="E14" s="25">
        <v>0.18836800000000001</v>
      </c>
      <c r="F14" s="25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5">
        <v>1</v>
      </c>
    </row>
    <row r="15" spans="1:27" ht="14" x14ac:dyDescent="0.2">
      <c r="A15" s="22" t="s">
        <v>68</v>
      </c>
      <c r="B15" s="22">
        <v>3.9777E-2</v>
      </c>
      <c r="C15" s="22">
        <v>2.3795E-2</v>
      </c>
      <c r="D15" s="22">
        <v>0</v>
      </c>
      <c r="E15" s="22">
        <v>0</v>
      </c>
      <c r="F15" s="25">
        <v>0.10617600000000001</v>
      </c>
      <c r="G15" s="25">
        <v>0.10617600000000001</v>
      </c>
      <c r="H15" s="22">
        <v>0</v>
      </c>
      <c r="I15" s="22">
        <v>0</v>
      </c>
      <c r="J15" s="22">
        <v>0</v>
      </c>
      <c r="K15" s="22">
        <v>5.1989E-2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</row>
    <row r="16" spans="1:27" ht="14" x14ac:dyDescent="0.2">
      <c r="A16" s="21" t="s">
        <v>69</v>
      </c>
      <c r="B16" s="21">
        <v>3.6540000000000003E-2</v>
      </c>
      <c r="C16" s="21">
        <v>2.1859E-2</v>
      </c>
      <c r="D16" s="21">
        <v>0</v>
      </c>
      <c r="E16" s="21">
        <v>0</v>
      </c>
      <c r="F16" s="25">
        <v>5.1989E-2</v>
      </c>
      <c r="G16" s="21">
        <v>0</v>
      </c>
      <c r="H16" s="21">
        <v>0</v>
      </c>
      <c r="I16" s="21">
        <v>0</v>
      </c>
      <c r="J16" s="25">
        <v>0.18836800000000001</v>
      </c>
      <c r="K16" s="21">
        <v>0</v>
      </c>
      <c r="L16" s="25">
        <v>0.18836800000000001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</row>
    <row r="17" spans="1:27" ht="14" x14ac:dyDescent="0.2">
      <c r="A17" s="22" t="s">
        <v>70</v>
      </c>
      <c r="B17" s="22">
        <v>3.7414000000000003E-2</v>
      </c>
      <c r="C17" s="22">
        <v>2.2381000000000002E-2</v>
      </c>
      <c r="D17" s="22">
        <v>0</v>
      </c>
      <c r="E17" s="22">
        <v>0</v>
      </c>
      <c r="F17" s="25">
        <v>0.10617600000000001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5">
        <v>0.41065600000000002</v>
      </c>
      <c r="Y17" s="22">
        <v>0</v>
      </c>
      <c r="Z17" s="22">
        <v>0</v>
      </c>
      <c r="AA17" s="22">
        <v>0</v>
      </c>
    </row>
    <row r="18" spans="1:27" ht="14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5" thickBo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="150" zoomScaleNormal="150" zoomScalePageLayoutView="150" workbookViewId="0">
      <selection activeCell="F19" sqref="F19"/>
    </sheetView>
  </sheetViews>
  <sheetFormatPr baseColWidth="10" defaultColWidth="9" defaultRowHeight="14" x14ac:dyDescent="0.2"/>
  <cols>
    <col min="1" max="1" width="19.796875" style="3" customWidth="1"/>
    <col min="2" max="2" width="27.19921875" style="3" customWidth="1"/>
    <col min="3" max="3" width="14.19921875" style="3" customWidth="1"/>
    <col min="4" max="4" width="17.19921875" style="3" customWidth="1"/>
    <col min="5" max="5" width="10.19921875" style="3" customWidth="1"/>
    <col min="6" max="6" width="15.59765625" style="3" customWidth="1"/>
    <col min="7" max="7" width="16" style="3" customWidth="1"/>
    <col min="8" max="8" width="12.19921875" style="3" customWidth="1"/>
    <col min="9" max="9" width="15" style="3" customWidth="1"/>
    <col min="10" max="17" width="10.19921875" style="3" bestFit="1" customWidth="1"/>
    <col min="18" max="16384" width="9" style="3"/>
  </cols>
  <sheetData>
    <row r="1" spans="1:8" ht="26.25" customHeight="1" x14ac:dyDescent="0.3">
      <c r="A1" s="2" t="s">
        <v>9</v>
      </c>
    </row>
    <row r="2" spans="1:8" ht="23.25" customHeight="1" x14ac:dyDescent="0.25">
      <c r="A2" s="4" t="s">
        <v>27</v>
      </c>
      <c r="B2" s="1"/>
    </row>
    <row r="3" spans="1:8" ht="13.5" customHeight="1" x14ac:dyDescent="0.2"/>
    <row r="4" spans="1:8" ht="16" x14ac:dyDescent="0.2">
      <c r="A4" s="5" t="s">
        <v>0</v>
      </c>
      <c r="B4" s="6" t="s">
        <v>28</v>
      </c>
      <c r="C4" s="7" t="s">
        <v>7</v>
      </c>
      <c r="D4" s="7" t="s">
        <v>1</v>
      </c>
      <c r="E4" s="7" t="s">
        <v>10</v>
      </c>
      <c r="F4" s="7" t="s">
        <v>2</v>
      </c>
      <c r="G4" s="7" t="s">
        <v>3</v>
      </c>
      <c r="H4" s="8"/>
    </row>
    <row r="5" spans="1:8" ht="16" x14ac:dyDescent="0.2">
      <c r="A5" s="9"/>
      <c r="B5" s="6" t="s">
        <v>29</v>
      </c>
      <c r="C5" s="6" t="s">
        <v>8</v>
      </c>
      <c r="D5" s="6" t="s">
        <v>6</v>
      </c>
      <c r="E5" s="7" t="s">
        <v>11</v>
      </c>
      <c r="F5" s="6" t="s">
        <v>12</v>
      </c>
      <c r="G5" s="6" t="s">
        <v>13</v>
      </c>
      <c r="H5" s="10"/>
    </row>
    <row r="6" spans="1:8" ht="16" x14ac:dyDescent="0.2">
      <c r="A6" s="5" t="s">
        <v>17</v>
      </c>
      <c r="B6" s="37">
        <v>0.38427699999999998</v>
      </c>
      <c r="C6" s="38">
        <v>25</v>
      </c>
      <c r="D6" s="38">
        <f>(B6/MAX($B$6:$B$15))*100</f>
        <v>100</v>
      </c>
      <c r="E6" s="39">
        <v>1</v>
      </c>
      <c r="F6" s="38">
        <f>E6*C6</f>
        <v>25</v>
      </c>
      <c r="G6" s="40">
        <f>E6*D6</f>
        <v>100</v>
      </c>
      <c r="H6" s="10"/>
    </row>
    <row r="7" spans="1:8" ht="16" x14ac:dyDescent="0.2">
      <c r="A7" s="5" t="s">
        <v>18</v>
      </c>
      <c r="B7" s="41">
        <v>0.17341599999999999</v>
      </c>
      <c r="C7" s="38">
        <v>15</v>
      </c>
      <c r="D7" s="38">
        <f t="shared" ref="D7:D15" si="0">(B7/MAX($B$6:$B$15))*100</f>
        <v>45.127863494302282</v>
      </c>
      <c r="E7" s="39">
        <v>1</v>
      </c>
      <c r="F7" s="38">
        <f t="shared" ref="F7:F15" si="1">E7*C7</f>
        <v>15</v>
      </c>
      <c r="G7" s="40">
        <f t="shared" ref="G7:G15" si="2">E7*D7</f>
        <v>45.127863494302282</v>
      </c>
      <c r="H7" s="10"/>
    </row>
    <row r="8" spans="1:8" ht="16" x14ac:dyDescent="0.2">
      <c r="A8" s="5" t="s">
        <v>19</v>
      </c>
      <c r="B8" s="37">
        <v>0.14932699999999999</v>
      </c>
      <c r="C8" s="38">
        <v>35</v>
      </c>
      <c r="D8" s="38">
        <f t="shared" si="0"/>
        <v>38.859208331490045</v>
      </c>
      <c r="E8" s="39">
        <v>0</v>
      </c>
      <c r="F8" s="38">
        <f t="shared" si="1"/>
        <v>0</v>
      </c>
      <c r="G8" s="40">
        <f t="shared" si="2"/>
        <v>0</v>
      </c>
      <c r="H8" s="10"/>
    </row>
    <row r="9" spans="1:8" ht="16" x14ac:dyDescent="0.2">
      <c r="A9" s="5" t="s">
        <v>20</v>
      </c>
      <c r="B9" s="41">
        <v>0.13999700000000001</v>
      </c>
      <c r="C9" s="38">
        <v>40</v>
      </c>
      <c r="D9" s="38">
        <f t="shared" si="0"/>
        <v>36.431272233310871</v>
      </c>
      <c r="E9" s="39">
        <v>0</v>
      </c>
      <c r="F9" s="38">
        <f t="shared" si="1"/>
        <v>0</v>
      </c>
      <c r="G9" s="40">
        <f t="shared" si="2"/>
        <v>0</v>
      </c>
      <c r="H9" s="10"/>
    </row>
    <row r="10" spans="1:8" ht="16" x14ac:dyDescent="0.2">
      <c r="A10" s="5" t="s">
        <v>21</v>
      </c>
      <c r="B10" s="37">
        <v>0.139489</v>
      </c>
      <c r="C10" s="38">
        <v>35</v>
      </c>
      <c r="D10" s="38">
        <f t="shared" si="0"/>
        <v>36.29907592700058</v>
      </c>
      <c r="E10" s="39">
        <v>0</v>
      </c>
      <c r="F10" s="38">
        <f t="shared" si="1"/>
        <v>0</v>
      </c>
      <c r="G10" s="40">
        <f t="shared" si="2"/>
        <v>0</v>
      </c>
      <c r="H10" s="11"/>
    </row>
    <row r="11" spans="1:8" ht="16" x14ac:dyDescent="0.2">
      <c r="A11" s="5" t="s">
        <v>22</v>
      </c>
      <c r="B11" s="41">
        <v>0.139489</v>
      </c>
      <c r="C11" s="38">
        <v>20</v>
      </c>
      <c r="D11" s="38">
        <f t="shared" si="0"/>
        <v>36.29907592700058</v>
      </c>
      <c r="E11" s="39">
        <v>1</v>
      </c>
      <c r="F11" s="38">
        <f t="shared" si="1"/>
        <v>20</v>
      </c>
      <c r="G11" s="40">
        <f t="shared" si="2"/>
        <v>36.29907592700058</v>
      </c>
      <c r="H11" s="10"/>
    </row>
    <row r="12" spans="1:8" ht="16" x14ac:dyDescent="0.2">
      <c r="A12" s="5" t="s">
        <v>23</v>
      </c>
      <c r="B12" s="37">
        <v>0.10731499999999999</v>
      </c>
      <c r="C12" s="38">
        <v>10</v>
      </c>
      <c r="D12" s="38">
        <f t="shared" si="0"/>
        <v>27.92646970804914</v>
      </c>
      <c r="E12" s="39">
        <v>1</v>
      </c>
      <c r="F12" s="38">
        <f t="shared" si="1"/>
        <v>10</v>
      </c>
      <c r="G12" s="40">
        <f t="shared" si="2"/>
        <v>27.92646970804914</v>
      </c>
      <c r="H12" s="10"/>
    </row>
    <row r="13" spans="1:8" ht="16" x14ac:dyDescent="0.2">
      <c r="A13" s="5" t="s">
        <v>24</v>
      </c>
      <c r="B13" s="41">
        <v>0.100275</v>
      </c>
      <c r="C13" s="38">
        <v>28</v>
      </c>
      <c r="D13" s="38">
        <f t="shared" si="0"/>
        <v>26.094457904064001</v>
      </c>
      <c r="E13" s="39">
        <v>1</v>
      </c>
      <c r="F13" s="38">
        <f t="shared" si="1"/>
        <v>28</v>
      </c>
      <c r="G13" s="40">
        <f t="shared" si="2"/>
        <v>26.094457904064001</v>
      </c>
      <c r="H13" s="10"/>
    </row>
    <row r="14" spans="1:8" ht="16" x14ac:dyDescent="0.2">
      <c r="A14" s="5" t="s">
        <v>25</v>
      </c>
      <c r="B14" s="37">
        <v>8.5195000000000007E-2</v>
      </c>
      <c r="C14" s="38">
        <v>10</v>
      </c>
      <c r="D14" s="38">
        <f t="shared" si="0"/>
        <v>22.170205346663998</v>
      </c>
      <c r="E14" s="39">
        <v>1</v>
      </c>
      <c r="F14" s="38">
        <f t="shared" si="1"/>
        <v>10</v>
      </c>
      <c r="G14" s="40">
        <f t="shared" si="2"/>
        <v>22.170205346663998</v>
      </c>
      <c r="H14" s="10"/>
    </row>
    <row r="15" spans="1:8" ht="17" thickBot="1" x14ac:dyDescent="0.25">
      <c r="A15" s="5" t="s">
        <v>26</v>
      </c>
      <c r="B15" s="41">
        <v>5.1282000000000001E-2</v>
      </c>
      <c r="C15" s="38">
        <v>9</v>
      </c>
      <c r="D15" s="38">
        <f t="shared" si="0"/>
        <v>13.3450609846543</v>
      </c>
      <c r="E15" s="39">
        <v>0</v>
      </c>
      <c r="F15" s="38">
        <f t="shared" si="1"/>
        <v>0</v>
      </c>
      <c r="G15" s="40">
        <f t="shared" si="2"/>
        <v>0</v>
      </c>
      <c r="H15" s="10"/>
    </row>
    <row r="16" spans="1:8" s="1" customFormat="1" ht="17" thickBot="1" x14ac:dyDescent="0.25">
      <c r="A16" s="5"/>
      <c r="B16" s="5"/>
      <c r="C16" s="5"/>
      <c r="D16" s="28"/>
      <c r="E16" s="29" t="s">
        <v>14</v>
      </c>
      <c r="F16" s="30">
        <f>SUM(F6:F15)</f>
        <v>108</v>
      </c>
      <c r="G16" s="31">
        <f>SUM(G6:G15)</f>
        <v>257.61807238008004</v>
      </c>
    </row>
    <row r="17" spans="2:8" s="1" customFormat="1" ht="17" thickBot="1" x14ac:dyDescent="0.25">
      <c r="B17" s="32"/>
      <c r="C17" s="32"/>
      <c r="D17" s="9"/>
      <c r="F17" s="9"/>
      <c r="G17" s="33" t="s">
        <v>16</v>
      </c>
      <c r="H17" s="34"/>
    </row>
    <row r="18" spans="2:8" s="1" customFormat="1" ht="17" thickBot="1" x14ac:dyDescent="0.25">
      <c r="B18" s="32"/>
      <c r="C18" s="32"/>
      <c r="D18" s="28"/>
      <c r="E18" s="29" t="s">
        <v>15</v>
      </c>
      <c r="F18" s="35">
        <v>112</v>
      </c>
      <c r="G18" s="36"/>
      <c r="H18" s="32"/>
    </row>
    <row r="19" spans="2:8" x14ac:dyDescent="0.2">
      <c r="B19" s="10"/>
      <c r="C19" s="10"/>
      <c r="D19" s="10"/>
      <c r="E19" s="12"/>
      <c r="F19" s="12"/>
      <c r="G19" s="10"/>
      <c r="H19" s="10"/>
    </row>
    <row r="20" spans="2:8" x14ac:dyDescent="0.2">
      <c r="E20" s="13"/>
      <c r="F20" s="13"/>
    </row>
    <row r="21" spans="2:8" x14ac:dyDescent="0.2">
      <c r="E21" s="13"/>
      <c r="F21" s="13"/>
    </row>
    <row r="22" spans="2:8" x14ac:dyDescent="0.2">
      <c r="E22" s="13"/>
      <c r="F22" s="13"/>
    </row>
    <row r="23" spans="2:8" x14ac:dyDescent="0.2">
      <c r="E23" s="13"/>
      <c r="F23" s="13"/>
    </row>
    <row r="24" spans="2:8" x14ac:dyDescent="0.2">
      <c r="E24" s="13"/>
      <c r="F24" s="13"/>
    </row>
    <row r="25" spans="2:8" x14ac:dyDescent="0.2">
      <c r="E25" s="13"/>
      <c r="F25" s="13"/>
    </row>
    <row r="26" spans="2:8" x14ac:dyDescent="0.2">
      <c r="E26" s="13"/>
      <c r="F26" s="13"/>
    </row>
    <row r="27" spans="2:8" x14ac:dyDescent="0.2">
      <c r="E27" s="13"/>
      <c r="F27" s="13"/>
    </row>
    <row r="28" spans="2:8" x14ac:dyDescent="0.2">
      <c r="E28" s="13"/>
      <c r="F28" s="13"/>
    </row>
    <row r="29" spans="2:8" x14ac:dyDescent="0.2">
      <c r="E29" s="13"/>
      <c r="F29" s="13"/>
    </row>
    <row r="30" spans="2:8" x14ac:dyDescent="0.2">
      <c r="E30" s="13"/>
      <c r="F30" s="13"/>
    </row>
    <row r="31" spans="2:8" x14ac:dyDescent="0.2">
      <c r="E31" s="13"/>
      <c r="F31" s="13"/>
    </row>
    <row r="32" spans="2:8" x14ac:dyDescent="0.2">
      <c r="E32" s="13"/>
      <c r="F32" s="13"/>
    </row>
    <row r="33" spans="1:17" x14ac:dyDescent="0.2">
      <c r="E33" s="13"/>
      <c r="F33" s="13"/>
    </row>
    <row r="34" spans="1:17" x14ac:dyDescent="0.2">
      <c r="E34" s="13"/>
      <c r="F34" s="13"/>
    </row>
    <row r="36" spans="1:17" ht="16" x14ac:dyDescent="0.2">
      <c r="A36" s="3" t="s">
        <v>4</v>
      </c>
      <c r="B36" s="14">
        <v>10</v>
      </c>
      <c r="C36" s="14">
        <v>25</v>
      </c>
      <c r="D36" s="14">
        <v>50</v>
      </c>
      <c r="E36" s="14">
        <v>100</v>
      </c>
      <c r="F36" s="14">
        <v>125</v>
      </c>
      <c r="G36" s="14">
        <v>150</v>
      </c>
      <c r="H36" s="14">
        <v>175</v>
      </c>
      <c r="I36" s="14">
        <v>185</v>
      </c>
      <c r="J36" s="14">
        <v>190</v>
      </c>
      <c r="K36" s="14">
        <v>195</v>
      </c>
      <c r="L36" s="15">
        <v>200</v>
      </c>
      <c r="M36" s="15">
        <v>225</v>
      </c>
      <c r="N36" s="1">
        <v>250</v>
      </c>
      <c r="O36" s="1">
        <v>275</v>
      </c>
      <c r="P36" s="1">
        <v>300</v>
      </c>
      <c r="Q36" s="1">
        <v>300</v>
      </c>
    </row>
    <row r="37" spans="1:17" ht="17" thickBot="1" x14ac:dyDescent="0.25">
      <c r="A37" s="3" t="s">
        <v>5</v>
      </c>
      <c r="B37" s="16">
        <v>10.000000000060535</v>
      </c>
      <c r="C37" s="16">
        <v>24.999999999975557</v>
      </c>
      <c r="D37" s="16">
        <v>50</v>
      </c>
      <c r="E37" s="16">
        <v>89</v>
      </c>
      <c r="F37" s="16">
        <v>124</v>
      </c>
      <c r="G37" s="16">
        <v>150</v>
      </c>
      <c r="H37" s="16">
        <v>159</v>
      </c>
      <c r="I37" s="16">
        <v>178</v>
      </c>
      <c r="J37" s="16">
        <v>187</v>
      </c>
      <c r="K37" s="16">
        <v>187</v>
      </c>
      <c r="L37" s="17">
        <v>187</v>
      </c>
      <c r="M37" s="17">
        <v>218</v>
      </c>
      <c r="N37" s="18">
        <v>227</v>
      </c>
      <c r="O37" s="18">
        <v>227</v>
      </c>
      <c r="P37" s="18">
        <v>227</v>
      </c>
      <c r="Q37" s="18">
        <v>227</v>
      </c>
    </row>
    <row r="38" spans="1:17" ht="17" thickBot="1" x14ac:dyDescent="0.25">
      <c r="A38" s="3" t="s">
        <v>3</v>
      </c>
      <c r="B38" s="31">
        <v>27.92646970804914</v>
      </c>
      <c r="C38" s="20">
        <v>99.999999999902229</v>
      </c>
      <c r="D38" s="20">
        <v>173.05433320235142</v>
      </c>
      <c r="E38" s="20">
        <v>244.792</v>
      </c>
      <c r="F38" s="20">
        <v>283.59399999999999</v>
      </c>
      <c r="G38" s="20">
        <v>306.25</v>
      </c>
      <c r="H38" s="19">
        <v>319.79199999999997</v>
      </c>
      <c r="I38" s="20">
        <v>332.29199999999997</v>
      </c>
      <c r="J38" s="20">
        <v>345.83300000000003</v>
      </c>
      <c r="K38" s="20">
        <v>345.83300000000003</v>
      </c>
      <c r="L38" s="20">
        <v>345.83300000000003</v>
      </c>
      <c r="M38" s="20">
        <v>368.75</v>
      </c>
      <c r="N38" s="20">
        <v>382.29199999999997</v>
      </c>
      <c r="O38" s="20">
        <v>382.29199999999997</v>
      </c>
      <c r="P38" s="20">
        <v>382.29199999999997</v>
      </c>
      <c r="Q38" s="20">
        <v>382.29199999999997</v>
      </c>
    </row>
  </sheetData>
  <phoneticPr fontId="1" type="noConversion"/>
  <printOptions gridLines="1" gridLinesSet="0"/>
  <pageMargins left="0.75" right="0.75" top="1" bottom="1" header="0.5" footer="0.5"/>
  <pageSetup orientation="portrait" verticalDpi="4294967292"/>
  <headerFooter>
    <oddHeader>&amp;F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FROM SD</vt:lpstr>
      <vt:lpstr>R&amp;D2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Rozann Saaty</dc:creator>
  <cp:lastModifiedBy>E R</cp:lastModifiedBy>
  <dcterms:created xsi:type="dcterms:W3CDTF">1997-06-17T18:07:36Z</dcterms:created>
  <dcterms:modified xsi:type="dcterms:W3CDTF">2017-10-03T17:56:49Z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-741686653</vt:i4>
  </property>
  <property fmtid="{D5CDD505-2E9C-101B-9397-08002B2CF9AE}" pid="3" name="_EmailSubject">
    <vt:lpwstr>Here is the file that won't go up to server and come back down intact.  It is always corrupted.</vt:lpwstr>
  </property>
  <property fmtid="{D5CDD505-2E9C-101B-9397-08002B2CF9AE}" pid="4" name="_AuthorEmail">
    <vt:lpwstr>rozann@creativedecisions.net</vt:lpwstr>
  </property>
  <property fmtid="{D5CDD505-2E9C-101B-9397-08002B2CF9AE}" pid="5" name="_AuthorEmailDisplayName">
    <vt:lpwstr>Rozann W. Saaty</vt:lpwstr>
  </property>
  <property fmtid="{D5CDD505-2E9C-101B-9397-08002B2CF9AE}" pid="6" name="_ReviewingToolsShownOnce">
    <vt:lpwstr/>
  </property>
</Properties>
</file>